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2DO  TRIMESTRE 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36" i="1" l="1"/>
  <c r="D36" i="1"/>
  <c r="F34" i="1"/>
  <c r="F33" i="1"/>
  <c r="F32" i="1"/>
  <c r="C32" i="1"/>
  <c r="F30" i="1"/>
  <c r="C30" i="1"/>
  <c r="C36" i="1" s="1"/>
  <c r="F36" i="1" s="1"/>
  <c r="E27" i="1"/>
  <c r="D27" i="1"/>
  <c r="F27" i="1" s="1"/>
  <c r="C27" i="1"/>
  <c r="F26" i="1"/>
  <c r="F25" i="1"/>
  <c r="E21" i="1"/>
  <c r="E37" i="1" s="1"/>
  <c r="D21" i="1"/>
  <c r="D39" i="1" s="1"/>
  <c r="C21" i="1"/>
  <c r="C37" i="1" s="1"/>
  <c r="F20" i="1"/>
  <c r="F19" i="1"/>
  <c r="F18" i="1"/>
  <c r="D15" i="1"/>
  <c r="F14" i="1"/>
  <c r="F13" i="1"/>
  <c r="F12" i="1"/>
  <c r="F11" i="1"/>
  <c r="E11" i="1"/>
  <c r="F10" i="1"/>
  <c r="E9" i="1"/>
  <c r="C9" i="1"/>
  <c r="F9" i="1" s="1"/>
  <c r="E8" i="1"/>
  <c r="C8" i="1"/>
  <c r="F8" i="1" s="1"/>
  <c r="E7" i="1"/>
  <c r="E15" i="1" s="1"/>
  <c r="E39" i="1" s="1"/>
  <c r="C7" i="1"/>
  <c r="F7" i="1" s="1"/>
  <c r="E6" i="1"/>
  <c r="C6" i="1"/>
  <c r="C15" i="1" s="1"/>
  <c r="F5" i="1"/>
  <c r="C39" i="1" l="1"/>
  <c r="F39" i="1" s="1"/>
  <c r="F15" i="1"/>
  <c r="F37" i="1"/>
  <c r="F6" i="1"/>
  <c r="F21" i="1"/>
  <c r="D37" i="1"/>
</calcChain>
</file>

<file path=xl/sharedStrings.xml><?xml version="1.0" encoding="utf-8"?>
<sst xmlns="http://schemas.openxmlformats.org/spreadsheetml/2006/main" count="38" uniqueCount="37">
  <si>
    <t>ADMINISTRACION 2015-2018 JUAREZ, NUEVO LEON</t>
  </si>
  <si>
    <t xml:space="preserve">ARTICULO 14 FRACCION X - PARTICIPACIONES Y APORTACIONES FEDERALES Y ESTATALES A MUNICIPIOS </t>
  </si>
  <si>
    <t>SEGUNDO TRIMESTRE ABRIL-MAYO 2016</t>
  </si>
  <si>
    <t xml:space="preserve">PARTICIPACIONES Y APORTACIONES </t>
  </si>
  <si>
    <t>ABRIL</t>
  </si>
  <si>
    <t>MAYO</t>
  </si>
  <si>
    <t>JUNIO</t>
  </si>
  <si>
    <t xml:space="preserve">ACUMULADO </t>
  </si>
  <si>
    <t>Anticipo del Fondo General</t>
  </si>
  <si>
    <t>Fondo General de Participaciones</t>
  </si>
  <si>
    <t>Fondo de Fomento Municipal</t>
  </si>
  <si>
    <t>Impuesto Especial sobre la Produccion y los Servicios (I.E.P.S.)</t>
  </si>
  <si>
    <t xml:space="preserve">Fondo de Fiscalizacion </t>
  </si>
  <si>
    <t>Impuesto sobre Automoviles Nuevos (ISAN)</t>
  </si>
  <si>
    <t>Fondo de Extraccion de Hidrocarburos</t>
  </si>
  <si>
    <t xml:space="preserve">Impuesto sobre tenencia </t>
  </si>
  <si>
    <t>Recaudación de venta  final de Gasolina y Disel</t>
  </si>
  <si>
    <t>FEIEF</t>
  </si>
  <si>
    <t>Subtotal de Participaciones Federales (Ramo 28)</t>
  </si>
  <si>
    <t>PARTICIPACIONES ESTATALES</t>
  </si>
  <si>
    <t>Fondos Descentralizados de Seguridad ISN</t>
  </si>
  <si>
    <t>0.06 Cuotas por Derecho de Control Vehicular</t>
  </si>
  <si>
    <t>Subtotal de Participaciones  Estatales</t>
  </si>
  <si>
    <t>APORTACIONES FEDERALES</t>
  </si>
  <si>
    <t>Fortalece 2016</t>
  </si>
  <si>
    <t>Fortaseg 2016</t>
  </si>
  <si>
    <t>Fondo de Infraestructura Social Municipal</t>
  </si>
  <si>
    <t>Fondo de Aportación al Fortalecimiento a Municipios</t>
  </si>
  <si>
    <t>Subtotal de Aportaciones Federales (Ramo 33)</t>
  </si>
  <si>
    <t>APORTACIONES ESTATALES</t>
  </si>
  <si>
    <t>Fondos Descentralizados</t>
  </si>
  <si>
    <t>Fondo Desarrollo Municipal</t>
  </si>
  <si>
    <t>Fondo de Ultracrecimiento</t>
  </si>
  <si>
    <t>Provisiones Economicas</t>
  </si>
  <si>
    <t>Subtotal de Aportaciones   Estatales</t>
  </si>
  <si>
    <t>Subtotal de Participaciones y Aportaciones Estatales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</si>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</sst>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rgb="FFFF3300"/>
      <name val="Calibri"/>
      <family val="2"/>
      <scheme val="minor"/>
    </font>
    <font>
      <b/>
      <sz val="11"/>
      <name val="Century Gothic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Century Gothic"/>
      <family val="2"/>
    </font>
    <font>
      <b/>
      <sz val="12"/>
      <name val="Century Gothic"/>
      <family val="2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4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wrapText="1"/>
    </xf>
    <xf numFmtId="17" fontId="3" fillId="3" borderId="0" xfId="0" applyNumberFormat="1" applyFont="1" applyFill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0" fillId="0" borderId="4" xfId="0" applyBorder="1"/>
    <xf numFmtId="0" fontId="0" fillId="0" borderId="1" xfId="0" applyBorder="1"/>
    <xf numFmtId="44" fontId="5" fillId="0" borderId="4" xfId="1" applyFont="1" applyBorder="1" applyAlignment="1">
      <alignment horizontal="center" vertical="center" wrapText="1"/>
    </xf>
    <xf numFmtId="44" fontId="5" fillId="0" borderId="4" xfId="1" applyFont="1" applyFill="1" applyBorder="1" applyAlignment="1">
      <alignment vertical="center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" xfId="0" applyBorder="1" applyAlignment="1">
      <alignment horizontal="left"/>
    </xf>
    <xf numFmtId="44" fontId="5" fillId="0" borderId="3" xfId="1" applyFont="1" applyBorder="1" applyAlignment="1">
      <alignment horizontal="center" vertical="center" wrapText="1"/>
    </xf>
    <xf numFmtId="44" fontId="5" fillId="0" borderId="3" xfId="1" applyFont="1" applyFill="1" applyBorder="1" applyAlignment="1">
      <alignment vertical="center"/>
    </xf>
    <xf numFmtId="0" fontId="6" fillId="0" borderId="4" xfId="0" applyFont="1" applyBorder="1"/>
    <xf numFmtId="44" fontId="7" fillId="4" borderId="6" xfId="1" applyFont="1" applyFill="1" applyBorder="1" applyAlignment="1">
      <alignment horizontal="center" vertical="center" wrapText="1"/>
    </xf>
    <xf numFmtId="44" fontId="8" fillId="4" borderId="6" xfId="1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0" xfId="0" applyBorder="1"/>
    <xf numFmtId="0" fontId="0" fillId="0" borderId="7" xfId="0" applyBorder="1"/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4" xfId="0" applyBorder="1"/>
    <xf numFmtId="0" fontId="0" fillId="0" borderId="8" xfId="0" applyBorder="1"/>
    <xf numFmtId="0" fontId="0" fillId="0" borderId="9" xfId="0" applyBorder="1"/>
    <xf numFmtId="44" fontId="8" fillId="4" borderId="10" xfId="1" applyFont="1" applyFill="1" applyBorder="1" applyAlignment="1">
      <alignment horizontal="center" vertical="center" wrapText="1"/>
    </xf>
    <xf numFmtId="0" fontId="6" fillId="0" borderId="9" xfId="0" applyFont="1" applyBorder="1"/>
    <xf numFmtId="0" fontId="6" fillId="0" borderId="7" xfId="0" applyFont="1" applyBorder="1"/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" xfId="0" applyBorder="1" applyAlignment="1"/>
    <xf numFmtId="0" fontId="0" fillId="0" borderId="2" xfId="0" applyBorder="1" applyAlignment="1"/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44" fontId="5" fillId="0" borderId="6" xfId="1" applyFont="1" applyBorder="1" applyAlignment="1">
      <alignment horizontal="center" vertical="center" wrapText="1"/>
    </xf>
    <xf numFmtId="44" fontId="5" fillId="0" borderId="12" xfId="1" applyFont="1" applyBorder="1" applyAlignment="1">
      <alignment horizontal="center" vertical="center" wrapText="1"/>
    </xf>
    <xf numFmtId="44" fontId="8" fillId="4" borderId="13" xfId="1" applyFont="1" applyFill="1" applyBorder="1" applyAlignment="1">
      <alignment horizontal="center" vertical="center" wrapText="1"/>
    </xf>
    <xf numFmtId="0" fontId="6" fillId="0" borderId="1" xfId="0" applyFont="1" applyBorder="1"/>
    <xf numFmtId="44" fontId="9" fillId="5" borderId="6" xfId="0" applyNumberFormat="1" applyFont="1" applyFill="1" applyBorder="1" applyAlignment="1"/>
    <xf numFmtId="44" fontId="0" fillId="0" borderId="0" xfId="0" applyNumberForma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76200</xdr:rowOff>
    </xdr:from>
    <xdr:to>
      <xdr:col>1</xdr:col>
      <xdr:colOff>819149</xdr:colOff>
      <xdr:row>0</xdr:row>
      <xdr:rowOff>1104900</xdr:rowOff>
    </xdr:to>
    <xdr:pic>
      <xdr:nvPicPr>
        <xdr:cNvPr id="2" name="1 Imagen" descr="escudo carta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76200"/>
          <a:ext cx="1352549" cy="1028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4</xdr:col>
      <xdr:colOff>1304924</xdr:colOff>
      <xdr:row>0</xdr:row>
      <xdr:rowOff>85725</xdr:rowOff>
    </xdr:from>
    <xdr:to>
      <xdr:col>5</xdr:col>
      <xdr:colOff>1076325</xdr:colOff>
      <xdr:row>0</xdr:row>
      <xdr:rowOff>1104900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1049" y="85725"/>
          <a:ext cx="1333501" cy="1019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topLeftCell="A19" workbookViewId="0">
      <selection activeCell="H29" sqref="H29"/>
    </sheetView>
  </sheetViews>
  <sheetFormatPr baseColWidth="10" defaultRowHeight="15" x14ac:dyDescent="0.25"/>
  <cols>
    <col min="2" max="2" width="47.140625" customWidth="1"/>
    <col min="3" max="3" width="23.7109375" customWidth="1"/>
    <col min="4" max="4" width="24.140625" customWidth="1"/>
    <col min="5" max="5" width="23.42578125" customWidth="1"/>
    <col min="6" max="6" width="19.7109375" customWidth="1"/>
  </cols>
  <sheetData>
    <row r="1" spans="1:6" ht="92.25" customHeight="1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2" t="s">
        <v>1</v>
      </c>
      <c r="B2" s="2"/>
      <c r="C2" s="2"/>
      <c r="D2" s="2"/>
      <c r="E2" s="2"/>
      <c r="F2" s="2"/>
    </row>
    <row r="3" spans="1:6" x14ac:dyDescent="0.25">
      <c r="A3" s="3" t="s">
        <v>2</v>
      </c>
      <c r="B3" s="3"/>
      <c r="C3" s="3"/>
      <c r="D3" s="3"/>
      <c r="E3" s="3"/>
      <c r="F3" s="3"/>
    </row>
    <row r="4" spans="1:6" ht="46.5" customHeight="1" x14ac:dyDescent="0.25">
      <c r="A4" s="4" t="s">
        <v>3</v>
      </c>
      <c r="B4" s="5"/>
      <c r="C4" s="6" t="s">
        <v>4</v>
      </c>
      <c r="D4" s="6" t="s">
        <v>5</v>
      </c>
      <c r="E4" s="6" t="s">
        <v>6</v>
      </c>
      <c r="F4" s="6" t="s">
        <v>7</v>
      </c>
    </row>
    <row r="5" spans="1:6" x14ac:dyDescent="0.25">
      <c r="A5" s="7" t="s">
        <v>8</v>
      </c>
      <c r="B5" s="8"/>
      <c r="C5" s="9">
        <v>2043578</v>
      </c>
      <c r="D5" s="9">
        <v>2043578</v>
      </c>
      <c r="E5" s="9">
        <v>2043578</v>
      </c>
      <c r="F5" s="10">
        <f t="shared" ref="F5:F12" si="0">SUM(C5:E5)</f>
        <v>6130734</v>
      </c>
    </row>
    <row r="6" spans="1:6" x14ac:dyDescent="0.25">
      <c r="A6" s="7" t="s">
        <v>9</v>
      </c>
      <c r="B6" s="8"/>
      <c r="C6" s="9">
        <f>12921973-769376</f>
        <v>12152597</v>
      </c>
      <c r="D6" s="9">
        <v>10591557</v>
      </c>
      <c r="E6" s="9">
        <f>8504983.13+452265.3+3603538.42</f>
        <v>12560786.850000001</v>
      </c>
      <c r="F6" s="10">
        <f t="shared" si="0"/>
        <v>35304940.850000001</v>
      </c>
    </row>
    <row r="7" spans="1:6" x14ac:dyDescent="0.25">
      <c r="A7" s="7" t="s">
        <v>10</v>
      </c>
      <c r="B7" s="8"/>
      <c r="C7" s="9">
        <f>2054368-200170</f>
        <v>1854198</v>
      </c>
      <c r="D7" s="9">
        <v>1676956</v>
      </c>
      <c r="E7" s="9">
        <f>1315203.34-137848.28+451599.73</f>
        <v>1628954.79</v>
      </c>
      <c r="F7" s="10">
        <f t="shared" si="0"/>
        <v>5160108.79</v>
      </c>
    </row>
    <row r="8" spans="1:6" x14ac:dyDescent="0.25">
      <c r="A8" s="7" t="s">
        <v>11</v>
      </c>
      <c r="B8" s="8"/>
      <c r="C8" s="9">
        <f>415858-118021</f>
        <v>297837</v>
      </c>
      <c r="D8" s="9">
        <v>404923</v>
      </c>
      <c r="E8" s="9">
        <f>401108.17+142717.71-47911.88</f>
        <v>495914</v>
      </c>
      <c r="F8" s="10">
        <f t="shared" si="0"/>
        <v>1198674</v>
      </c>
    </row>
    <row r="9" spans="1:6" x14ac:dyDescent="0.25">
      <c r="A9" s="11" t="s">
        <v>12</v>
      </c>
      <c r="B9" s="12"/>
      <c r="C9" s="9">
        <f>445213+400338</f>
        <v>845551</v>
      </c>
      <c r="D9" s="9">
        <v>445213</v>
      </c>
      <c r="E9" s="9">
        <f>445212.6-30843.67</f>
        <v>414368.93</v>
      </c>
      <c r="F9" s="10">
        <f t="shared" si="0"/>
        <v>1705132.93</v>
      </c>
    </row>
    <row r="10" spans="1:6" x14ac:dyDescent="0.25">
      <c r="A10" s="7" t="s">
        <v>13</v>
      </c>
      <c r="B10" s="8"/>
      <c r="C10" s="9">
        <v>389491</v>
      </c>
      <c r="D10" s="9">
        <v>411921</v>
      </c>
      <c r="E10" s="9">
        <v>377692.52</v>
      </c>
      <c r="F10" s="10">
        <f t="shared" si="0"/>
        <v>1179104.52</v>
      </c>
    </row>
    <row r="11" spans="1:6" x14ac:dyDescent="0.25">
      <c r="A11" s="7" t="s">
        <v>14</v>
      </c>
      <c r="B11" s="8"/>
      <c r="C11" s="9">
        <v>52142</v>
      </c>
      <c r="D11" s="9">
        <v>55544</v>
      </c>
      <c r="E11" s="9">
        <f>66098.68+799435.33</f>
        <v>865534.01</v>
      </c>
      <c r="F11" s="10">
        <f t="shared" si="0"/>
        <v>973220.01</v>
      </c>
    </row>
    <row r="12" spans="1:6" x14ac:dyDescent="0.25">
      <c r="A12" s="13" t="s">
        <v>15</v>
      </c>
      <c r="B12" s="14"/>
      <c r="C12" s="9">
        <v>1884</v>
      </c>
      <c r="D12" s="9">
        <v>1443</v>
      </c>
      <c r="E12" s="9">
        <v>887.29</v>
      </c>
      <c r="F12" s="10">
        <f t="shared" si="0"/>
        <v>4214.29</v>
      </c>
    </row>
    <row r="13" spans="1:6" x14ac:dyDescent="0.25">
      <c r="A13" s="7" t="s">
        <v>16</v>
      </c>
      <c r="B13" s="8"/>
      <c r="C13" s="9">
        <v>562915</v>
      </c>
      <c r="D13" s="9">
        <v>623276</v>
      </c>
      <c r="E13" s="9">
        <v>590526.44999999995</v>
      </c>
      <c r="F13" s="10">
        <f>SUM(C13:E13)</f>
        <v>1776717.45</v>
      </c>
    </row>
    <row r="14" spans="1:6" ht="15.75" thickBot="1" x14ac:dyDescent="0.3">
      <c r="A14" s="7" t="s">
        <v>17</v>
      </c>
      <c r="B14" s="8"/>
      <c r="C14" s="15">
        <v>2917550</v>
      </c>
      <c r="D14" s="15">
        <v>0</v>
      </c>
      <c r="E14" s="15">
        <v>0</v>
      </c>
      <c r="F14" s="16">
        <f>SUM(C14:E14)</f>
        <v>2917550</v>
      </c>
    </row>
    <row r="15" spans="1:6" ht="16.5" thickBot="1" x14ac:dyDescent="0.3">
      <c r="A15" s="17" t="s">
        <v>18</v>
      </c>
      <c r="B15" s="17"/>
      <c r="C15" s="18">
        <f>SUM(C5:C14)</f>
        <v>21117743</v>
      </c>
      <c r="D15" s="18">
        <f>SUM(D5:D14)</f>
        <v>16254411</v>
      </c>
      <c r="E15" s="18">
        <f>SUM(E5:E14)</f>
        <v>18978242.84</v>
      </c>
      <c r="F15" s="19">
        <f>SUM(C15:E15)</f>
        <v>56350396.840000004</v>
      </c>
    </row>
    <row r="16" spans="1:6" x14ac:dyDescent="0.25">
      <c r="A16" s="8"/>
      <c r="B16" s="20"/>
      <c r="C16" s="21"/>
      <c r="D16" s="20"/>
      <c r="E16" s="20"/>
      <c r="F16" s="22"/>
    </row>
    <row r="17" spans="1:6" x14ac:dyDescent="0.25">
      <c r="A17" s="23" t="s">
        <v>19</v>
      </c>
      <c r="B17" s="13"/>
      <c r="C17" s="13"/>
      <c r="D17" s="13"/>
      <c r="E17" s="13"/>
      <c r="F17" s="14"/>
    </row>
    <row r="18" spans="1:6" x14ac:dyDescent="0.25">
      <c r="A18" s="7" t="s">
        <v>20</v>
      </c>
      <c r="B18" s="8"/>
      <c r="C18" s="9">
        <v>874421</v>
      </c>
      <c r="D18" s="9">
        <v>1009370</v>
      </c>
      <c r="E18" s="9">
        <v>880182.55</v>
      </c>
      <c r="F18" s="9">
        <f>SUM(C18:E18)</f>
        <v>2763973.55</v>
      </c>
    </row>
    <row r="19" spans="1:6" x14ac:dyDescent="0.25">
      <c r="A19" s="23" t="s">
        <v>21</v>
      </c>
      <c r="B19" s="14"/>
      <c r="C19" s="9">
        <v>80811</v>
      </c>
      <c r="D19" s="9">
        <v>54035</v>
      </c>
      <c r="E19" s="9">
        <v>37469.519999999997</v>
      </c>
      <c r="F19" s="9">
        <f>SUM(C19:E19)</f>
        <v>172315.51999999999</v>
      </c>
    </row>
    <row r="20" spans="1:6" x14ac:dyDescent="0.25">
      <c r="A20" s="13" t="s">
        <v>15</v>
      </c>
      <c r="B20" s="13"/>
      <c r="C20" s="9">
        <v>1726602</v>
      </c>
      <c r="D20" s="9">
        <v>1328859</v>
      </c>
      <c r="E20" s="9">
        <v>764399.46</v>
      </c>
      <c r="F20" s="9">
        <f>SUM(C20:E20)</f>
        <v>3819860.46</v>
      </c>
    </row>
    <row r="21" spans="1:6" x14ac:dyDescent="0.25">
      <c r="A21" s="24" t="s">
        <v>22</v>
      </c>
      <c r="B21" s="25"/>
      <c r="C21" s="9">
        <f>SUM(C18:C20)</f>
        <v>2681834</v>
      </c>
      <c r="D21" s="9">
        <f t="shared" ref="D21:E21" si="1">SUM(D18:D20)</f>
        <v>2392264</v>
      </c>
      <c r="E21" s="9">
        <f t="shared" si="1"/>
        <v>1682051.53</v>
      </c>
      <c r="F21" s="9">
        <f>SUM(C21:E21)</f>
        <v>6756149.5300000003</v>
      </c>
    </row>
    <row r="22" spans="1:6" x14ac:dyDescent="0.25">
      <c r="A22" s="7" t="s">
        <v>23</v>
      </c>
      <c r="B22" s="7"/>
      <c r="C22" s="7"/>
      <c r="D22" s="7"/>
      <c r="E22" s="7"/>
      <c r="F22" s="7"/>
    </row>
    <row r="23" spans="1:6" x14ac:dyDescent="0.25">
      <c r="A23" s="23" t="s">
        <v>24</v>
      </c>
      <c r="B23" s="14"/>
      <c r="C23" s="9">
        <v>0</v>
      </c>
      <c r="D23" s="9">
        <v>2238819.58</v>
      </c>
      <c r="E23" s="9">
        <v>0</v>
      </c>
      <c r="F23" s="26"/>
    </row>
    <row r="24" spans="1:6" x14ac:dyDescent="0.25">
      <c r="A24" s="23" t="s">
        <v>25</v>
      </c>
      <c r="B24" s="14"/>
      <c r="C24" s="9">
        <v>0</v>
      </c>
      <c r="D24" s="9">
        <v>7341797</v>
      </c>
      <c r="E24" s="9">
        <v>4277.21</v>
      </c>
      <c r="F24" s="26"/>
    </row>
    <row r="25" spans="1:6" x14ac:dyDescent="0.25">
      <c r="A25" s="27" t="s">
        <v>26</v>
      </c>
      <c r="B25" s="28"/>
      <c r="C25" s="9">
        <v>2301457.17</v>
      </c>
      <c r="D25" s="9">
        <v>2301457.17</v>
      </c>
      <c r="E25" s="9">
        <v>2301457.17</v>
      </c>
      <c r="F25" s="9">
        <f>SUM(C25:E25)</f>
        <v>6904371.5099999998</v>
      </c>
    </row>
    <row r="26" spans="1:6" ht="15.75" thickBot="1" x14ac:dyDescent="0.3">
      <c r="A26" s="7" t="s">
        <v>27</v>
      </c>
      <c r="B26" s="8"/>
      <c r="C26" s="15">
        <v>11912016.25</v>
      </c>
      <c r="D26" s="15">
        <v>11912016.25</v>
      </c>
      <c r="E26" s="15">
        <v>11912016.25</v>
      </c>
      <c r="F26" s="15">
        <f>SUM(C26:E26)</f>
        <v>35736048.75</v>
      </c>
    </row>
    <row r="27" spans="1:6" ht="16.5" thickBot="1" x14ac:dyDescent="0.3">
      <c r="A27" s="17" t="s">
        <v>28</v>
      </c>
      <c r="B27" s="17"/>
      <c r="C27" s="19">
        <f>SUM(C25:C26)</f>
        <v>14213473.42</v>
      </c>
      <c r="D27" s="29">
        <f>SUM(D23:D26)</f>
        <v>23794090</v>
      </c>
      <c r="E27" s="29">
        <f>SUM(E23:E26)</f>
        <v>14217750.629999999</v>
      </c>
      <c r="F27" s="29">
        <f>SUM(C27:E27)</f>
        <v>52225314.049999997</v>
      </c>
    </row>
    <row r="28" spans="1:6" ht="15.75" x14ac:dyDescent="0.25">
      <c r="A28" s="30"/>
      <c r="B28" s="31"/>
      <c r="C28" s="31"/>
      <c r="D28" s="31"/>
      <c r="E28" s="31"/>
      <c r="F28" s="31"/>
    </row>
    <row r="29" spans="1:6" x14ac:dyDescent="0.25">
      <c r="A29" s="32" t="s">
        <v>29</v>
      </c>
      <c r="B29" s="33"/>
      <c r="C29" s="33"/>
      <c r="D29" s="33"/>
      <c r="E29" s="33"/>
      <c r="F29" s="34"/>
    </row>
    <row r="30" spans="1:6" x14ac:dyDescent="0.25">
      <c r="A30" s="35" t="s">
        <v>30</v>
      </c>
      <c r="B30" s="36"/>
      <c r="C30" s="9">
        <f>398915+549985.16</f>
        <v>948900.16</v>
      </c>
      <c r="D30" s="9">
        <v>490488.02</v>
      </c>
      <c r="E30" s="9">
        <v>583779.91</v>
      </c>
      <c r="F30" s="9">
        <f>SUM(C30:E30)</f>
        <v>2023168.0900000003</v>
      </c>
    </row>
    <row r="31" spans="1:6" x14ac:dyDescent="0.25">
      <c r="A31" s="23" t="s">
        <v>31</v>
      </c>
      <c r="B31" s="14"/>
      <c r="C31" s="9">
        <v>0</v>
      </c>
      <c r="D31" s="9">
        <v>3746045</v>
      </c>
      <c r="E31" s="9">
        <v>0</v>
      </c>
      <c r="F31" s="9"/>
    </row>
    <row r="32" spans="1:6" x14ac:dyDescent="0.25">
      <c r="A32" s="7" t="s">
        <v>32</v>
      </c>
      <c r="B32" s="8"/>
      <c r="C32" s="9">
        <f>910702+1255587.69</f>
        <v>2166289.69</v>
      </c>
      <c r="D32" s="9">
        <v>1119758.8</v>
      </c>
      <c r="E32" s="9">
        <v>1332739.3799999999</v>
      </c>
      <c r="F32" s="9">
        <f>SUM(C32:E32)</f>
        <v>4618787.87</v>
      </c>
    </row>
    <row r="33" spans="1:6" x14ac:dyDescent="0.25">
      <c r="A33" s="7" t="s">
        <v>33</v>
      </c>
      <c r="B33" s="8"/>
      <c r="C33" s="9">
        <v>15000000</v>
      </c>
      <c r="D33" s="9">
        <v>15000000</v>
      </c>
      <c r="E33" s="9">
        <v>0</v>
      </c>
      <c r="F33" s="9">
        <f>SUM(C33:E33)</f>
        <v>30000000</v>
      </c>
    </row>
    <row r="34" spans="1:6" x14ac:dyDescent="0.25">
      <c r="A34" s="13"/>
      <c r="B34" s="14"/>
      <c r="C34" s="9">
        <v>0</v>
      </c>
      <c r="D34" s="9">
        <v>0</v>
      </c>
      <c r="E34" s="9"/>
      <c r="F34" s="9">
        <f>SUM(C34:E34)</f>
        <v>0</v>
      </c>
    </row>
    <row r="35" spans="1:6" ht="15.75" thickBot="1" x14ac:dyDescent="0.3">
      <c r="A35" s="37"/>
      <c r="B35" s="38"/>
      <c r="C35" s="9"/>
      <c r="D35" s="9"/>
      <c r="E35" s="9"/>
      <c r="F35" s="9"/>
    </row>
    <row r="36" spans="1:6" ht="15.75" thickBot="1" x14ac:dyDescent="0.3">
      <c r="A36" s="24" t="s">
        <v>34</v>
      </c>
      <c r="B36" s="25"/>
      <c r="C36" s="39">
        <f>SUM(C30:C35)</f>
        <v>18115189.850000001</v>
      </c>
      <c r="D36" s="39">
        <f t="shared" ref="D36:E36" si="2">SUM(D30:D35)</f>
        <v>20356291.82</v>
      </c>
      <c r="E36" s="39">
        <f t="shared" si="2"/>
        <v>1916519.29</v>
      </c>
      <c r="F36" s="40">
        <f>SUM(C36:E36)</f>
        <v>40388000.960000001</v>
      </c>
    </row>
    <row r="37" spans="1:6" ht="15.75" x14ac:dyDescent="0.25">
      <c r="A37" s="17" t="s">
        <v>35</v>
      </c>
      <c r="B37" s="17"/>
      <c r="C37" s="41">
        <f>+C21+C27+C36</f>
        <v>35010497.270000003</v>
      </c>
      <c r="D37" s="41">
        <f>+D21+D27+D34</f>
        <v>26186354</v>
      </c>
      <c r="E37" s="41">
        <f>+E21+E27+E34</f>
        <v>15899802.159999998</v>
      </c>
      <c r="F37" s="29">
        <f>SUM(C37:E37)</f>
        <v>77096653.430000007</v>
      </c>
    </row>
    <row r="38" spans="1:6" ht="15.75" thickBot="1" x14ac:dyDescent="0.3">
      <c r="A38" s="8"/>
      <c r="B38" s="20"/>
      <c r="C38" s="21"/>
      <c r="D38" s="20"/>
      <c r="E38" s="20"/>
      <c r="F38" s="20"/>
    </row>
    <row r="39" spans="1:6" ht="19.5" thickBot="1" x14ac:dyDescent="0.35">
      <c r="A39" s="17" t="s">
        <v>36</v>
      </c>
      <c r="B39" s="42"/>
      <c r="C39" s="43">
        <f>+C15+C21+C27+C36</f>
        <v>56128240.270000003</v>
      </c>
      <c r="D39" s="43">
        <f t="shared" ref="D39:E39" si="3">+D15+D21+D27+D36</f>
        <v>62797056.82</v>
      </c>
      <c r="E39" s="43">
        <f t="shared" si="3"/>
        <v>36794564.289999999</v>
      </c>
      <c r="F39" s="29">
        <f>SUM(C39:E39)</f>
        <v>155719861.38</v>
      </c>
    </row>
    <row r="41" spans="1:6" x14ac:dyDescent="0.25">
      <c r="E41" s="44"/>
      <c r="F41" s="44"/>
    </row>
  </sheetData>
  <mergeCells count="37">
    <mergeCell ref="A39:B39"/>
    <mergeCell ref="A33:B33"/>
    <mergeCell ref="A34:B34"/>
    <mergeCell ref="A35:B35"/>
    <mergeCell ref="A36:B36"/>
    <mergeCell ref="A37:B37"/>
    <mergeCell ref="A38:F38"/>
    <mergeCell ref="A25:B25"/>
    <mergeCell ref="A26:B26"/>
    <mergeCell ref="A27:B27"/>
    <mergeCell ref="A29:F29"/>
    <mergeCell ref="A31:B31"/>
    <mergeCell ref="A32:B32"/>
    <mergeCell ref="A19:B19"/>
    <mergeCell ref="A20:B20"/>
    <mergeCell ref="A21:B21"/>
    <mergeCell ref="A22:F22"/>
    <mergeCell ref="A23:B23"/>
    <mergeCell ref="A24:B24"/>
    <mergeCell ref="A13:B13"/>
    <mergeCell ref="A14:B14"/>
    <mergeCell ref="A15:B15"/>
    <mergeCell ref="A16:F16"/>
    <mergeCell ref="A17:F17"/>
    <mergeCell ref="A18:B18"/>
    <mergeCell ref="A7:B7"/>
    <mergeCell ref="A8:B8"/>
    <mergeCell ref="A9:B9"/>
    <mergeCell ref="A10:B10"/>
    <mergeCell ref="A11:B11"/>
    <mergeCell ref="A12:B12"/>
    <mergeCell ref="A1:F1"/>
    <mergeCell ref="A2:F2"/>
    <mergeCell ref="A3:F3"/>
    <mergeCell ref="A4:B4"/>
    <mergeCell ref="A5:B5"/>
    <mergeCell ref="A6:B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2DO  TRIMESTRE 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coco</dc:creator>
  <cp:lastModifiedBy>coco</cp:lastModifiedBy>
  <dcterms:created xsi:type="dcterms:W3CDTF">2016-07-11T15:06:10Z</dcterms:created>
  <dcterms:modified xsi:type="dcterms:W3CDTF">2016-07-11T15:08:52Z</dcterms:modified>
</cp:coreProperties>
</file>